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filterPrivacy="1" autoCompressPictures="0"/>
  <bookViews>
    <workbookView xWindow="0" yWindow="0" windowWidth="25600" windowHeight="1548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1" l="1"/>
  <c r="F46" i="1"/>
  <c r="E27" i="1"/>
  <c r="C30" i="1"/>
  <c r="C37" i="1"/>
  <c r="C38" i="1"/>
  <c r="F56" i="1"/>
  <c r="F55" i="1"/>
  <c r="F54" i="1"/>
  <c r="F53" i="1"/>
  <c r="F52" i="1"/>
  <c r="F51" i="1"/>
  <c r="F50" i="1"/>
  <c r="F49" i="1"/>
  <c r="F48" i="1"/>
  <c r="D27" i="1"/>
  <c r="C31" i="1"/>
  <c r="C32" i="1"/>
  <c r="C61" i="1"/>
  <c r="G27" i="1"/>
  <c r="F27" i="1"/>
  <c r="D61" i="1"/>
  <c r="D70" i="1"/>
  <c r="C43" i="1"/>
  <c r="D38" i="1"/>
  <c r="C64" i="1"/>
  <c r="D71" i="1"/>
  <c r="D43" i="1"/>
  <c r="C65" i="1"/>
  <c r="D72" i="1"/>
  <c r="E70" i="1"/>
  <c r="C27" i="1"/>
</calcChain>
</file>

<file path=xl/sharedStrings.xml><?xml version="1.0" encoding="utf-8"?>
<sst xmlns="http://schemas.openxmlformats.org/spreadsheetml/2006/main" count="121" uniqueCount="72">
  <si>
    <t>н/п</t>
  </si>
  <si>
    <t>фио</t>
  </si>
  <si>
    <t>2 дня</t>
  </si>
  <si>
    <t>1 день</t>
  </si>
  <si>
    <t>Никонова</t>
  </si>
  <si>
    <t>+</t>
  </si>
  <si>
    <t>Ендерова</t>
  </si>
  <si>
    <t>Спасская</t>
  </si>
  <si>
    <t>Полякова</t>
  </si>
  <si>
    <t>Пахилины</t>
  </si>
  <si>
    <t>Дашковы</t>
  </si>
  <si>
    <t>Макаренко</t>
  </si>
  <si>
    <t>Чебунина</t>
  </si>
  <si>
    <t>Харольская</t>
  </si>
  <si>
    <t>Каранадзе</t>
  </si>
  <si>
    <t>палатка</t>
  </si>
  <si>
    <t>необходимо</t>
  </si>
  <si>
    <t>Кулинкович</t>
  </si>
  <si>
    <t>Евсюковы</t>
  </si>
  <si>
    <t>Балашовы</t>
  </si>
  <si>
    <t>Васильевы</t>
  </si>
  <si>
    <t>Журавлевы</t>
  </si>
  <si>
    <t>Барковы</t>
  </si>
  <si>
    <t>Юлия Александровна</t>
  </si>
  <si>
    <t>Куст</t>
  </si>
  <si>
    <t>Лызинцев</t>
  </si>
  <si>
    <t xml:space="preserve">Общее кол-во </t>
  </si>
  <si>
    <t xml:space="preserve">взрослые </t>
  </si>
  <si>
    <t>дети</t>
  </si>
  <si>
    <t>Лацузбая</t>
  </si>
  <si>
    <t>Погореловы</t>
  </si>
  <si>
    <t>ИТОГО</t>
  </si>
  <si>
    <t>ВСЕГО</t>
  </si>
  <si>
    <t xml:space="preserve">Автобус </t>
  </si>
  <si>
    <t>Экскурсия Захарово</t>
  </si>
  <si>
    <t>Билеты детские</t>
  </si>
  <si>
    <t>делим только на детей</t>
  </si>
  <si>
    <t>взрослые сами себе купят</t>
  </si>
  <si>
    <t>?</t>
  </si>
  <si>
    <t>Михайловы</t>
  </si>
  <si>
    <t>Кученкова</t>
  </si>
  <si>
    <t>ЗАТРАТЫ 1 день (дети)</t>
  </si>
  <si>
    <t>ЗАТРАТЫ 1 день (взрослые)</t>
  </si>
  <si>
    <t>Алкоголь</t>
  </si>
  <si>
    <t>Баркова</t>
  </si>
  <si>
    <t>Яйца, сосискиЮ кетчуп</t>
  </si>
  <si>
    <t>Одноразка, гречка, тушенка</t>
  </si>
  <si>
    <t>Дети</t>
  </si>
  <si>
    <t>Затраты 1 день (общие)</t>
  </si>
  <si>
    <t>Стоимость детского билета</t>
  </si>
  <si>
    <t>Стоимость взрослого билета</t>
  </si>
  <si>
    <t>Взрослые за минусом ЮА</t>
  </si>
  <si>
    <t>Овощи</t>
  </si>
  <si>
    <t>Сидорова Вета</t>
  </si>
  <si>
    <t>Шашлык</t>
  </si>
  <si>
    <t>Хлеб</t>
  </si>
  <si>
    <t>Квас</t>
  </si>
  <si>
    <t>Проверка</t>
  </si>
  <si>
    <t>Курица</t>
  </si>
  <si>
    <t>Вода</t>
  </si>
  <si>
    <t>Диски</t>
  </si>
  <si>
    <t>Васильвы</t>
  </si>
  <si>
    <t>Тент</t>
  </si>
  <si>
    <t>Уголь</t>
  </si>
  <si>
    <t>Лимонад</t>
  </si>
  <si>
    <t>Вода сок</t>
  </si>
  <si>
    <t>Чеботова</t>
  </si>
  <si>
    <t>Фрукты</t>
  </si>
  <si>
    <t>Клубника</t>
  </si>
  <si>
    <t>Сидорова</t>
  </si>
  <si>
    <t>Васильев</t>
  </si>
  <si>
    <t>Ларионовы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</si>
</sst>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4" fontId="0" fillId="0" borderId="0" xfId="0" applyNumberFormat="1"/>
    <xf numFmtId="4" fontId="1" fillId="0" borderId="0" xfId="0" applyNumberFormat="1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0" fillId="2" borderId="1" xfId="0" applyFill="1" applyBorder="1"/>
    <xf numFmtId="0" fontId="0" fillId="0" borderId="0" xfId="0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0" fillId="3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150" zoomScaleNormal="150" zoomScalePageLayoutView="150" workbookViewId="0">
      <selection activeCell="C4" sqref="C4"/>
    </sheetView>
  </sheetViews>
  <sheetFormatPr baseColWidth="10" defaultColWidth="8.83203125" defaultRowHeight="14" x14ac:dyDescent="0"/>
  <cols>
    <col min="1" max="1" width="5.33203125" customWidth="1"/>
    <col min="2" max="2" width="26.5" customWidth="1"/>
    <col min="4" max="4" width="12" customWidth="1"/>
    <col min="6" max="6" width="10.5" customWidth="1"/>
    <col min="10" max="10" width="12.6640625" customWidth="1"/>
  </cols>
  <sheetData>
    <row r="1" spans="1:10" s="4" customFormat="1" ht="30" customHeight="1">
      <c r="A1" s="19" t="s">
        <v>0</v>
      </c>
      <c r="B1" s="19" t="s">
        <v>1</v>
      </c>
      <c r="C1" s="19" t="s">
        <v>26</v>
      </c>
      <c r="D1" s="17" t="s">
        <v>3</v>
      </c>
      <c r="E1" s="18"/>
      <c r="F1" s="17" t="s">
        <v>2</v>
      </c>
      <c r="G1" s="18"/>
      <c r="H1" s="3" t="s">
        <v>3</v>
      </c>
      <c r="I1" s="3" t="s">
        <v>2</v>
      </c>
      <c r="J1" s="3" t="s">
        <v>16</v>
      </c>
    </row>
    <row r="2" spans="1:10" s="4" customFormat="1">
      <c r="A2" s="20"/>
      <c r="B2" s="20"/>
      <c r="C2" s="20"/>
      <c r="D2" s="5" t="s">
        <v>27</v>
      </c>
      <c r="E2" s="5" t="s">
        <v>28</v>
      </c>
      <c r="F2" s="5" t="s">
        <v>27</v>
      </c>
      <c r="G2" s="5" t="s">
        <v>28</v>
      </c>
      <c r="H2" s="3"/>
      <c r="I2" s="3"/>
      <c r="J2" s="3"/>
    </row>
    <row r="3" spans="1:10">
      <c r="A3" s="1"/>
      <c r="B3" s="1" t="s">
        <v>4</v>
      </c>
      <c r="C3" s="15">
        <v>2</v>
      </c>
      <c r="D3" s="1">
        <v>1</v>
      </c>
      <c r="E3" s="1">
        <v>1</v>
      </c>
      <c r="F3" s="1"/>
      <c r="G3" s="1"/>
      <c r="H3" s="1" t="s">
        <v>5</v>
      </c>
      <c r="I3" s="1"/>
      <c r="J3" s="1"/>
    </row>
    <row r="4" spans="1:10">
      <c r="A4" s="1"/>
      <c r="B4" s="1" t="s">
        <v>71</v>
      </c>
      <c r="C4" s="15">
        <v>3</v>
      </c>
      <c r="D4" s="1">
        <v>2</v>
      </c>
      <c r="E4" s="1">
        <v>1</v>
      </c>
      <c r="F4" s="1"/>
      <c r="G4" s="1"/>
      <c r="H4" s="1" t="s">
        <v>5</v>
      </c>
      <c r="I4" s="1"/>
      <c r="J4" s="1"/>
    </row>
    <row r="5" spans="1:10">
      <c r="A5" s="1"/>
      <c r="B5" s="1" t="s">
        <v>6</v>
      </c>
      <c r="C5" s="15">
        <v>3</v>
      </c>
      <c r="D5" s="1">
        <v>2</v>
      </c>
      <c r="E5" s="1">
        <v>1</v>
      </c>
      <c r="F5" s="1"/>
      <c r="G5" s="1"/>
      <c r="H5" s="1" t="s">
        <v>5</v>
      </c>
      <c r="I5" s="1"/>
      <c r="J5" s="1"/>
    </row>
    <row r="6" spans="1:10">
      <c r="A6" s="1"/>
      <c r="B6" s="1" t="s">
        <v>7</v>
      </c>
      <c r="C6" s="15">
        <v>2</v>
      </c>
      <c r="D6" s="1">
        <v>1</v>
      </c>
      <c r="E6" s="1">
        <v>1</v>
      </c>
      <c r="F6" s="1"/>
      <c r="G6" s="1"/>
      <c r="H6" s="1" t="s">
        <v>5</v>
      </c>
      <c r="I6" s="1"/>
      <c r="J6" s="1"/>
    </row>
    <row r="7" spans="1:10">
      <c r="A7" s="1"/>
      <c r="B7" s="1" t="s">
        <v>8</v>
      </c>
      <c r="C7" s="15">
        <v>2</v>
      </c>
      <c r="D7" s="1">
        <v>1</v>
      </c>
      <c r="E7" s="1">
        <v>1</v>
      </c>
      <c r="F7" s="1"/>
      <c r="G7" s="1"/>
      <c r="H7" s="1" t="s">
        <v>5</v>
      </c>
      <c r="I7" s="1"/>
      <c r="J7" s="1"/>
    </row>
    <row r="8" spans="1:10">
      <c r="A8" s="1"/>
      <c r="B8" s="1" t="s">
        <v>9</v>
      </c>
      <c r="C8" s="15">
        <v>1</v>
      </c>
      <c r="D8" s="1">
        <v>0</v>
      </c>
      <c r="E8" s="1">
        <v>1</v>
      </c>
      <c r="F8" s="1"/>
      <c r="G8" s="1"/>
      <c r="H8" s="1" t="s">
        <v>5</v>
      </c>
      <c r="I8" s="1"/>
      <c r="J8" s="1"/>
    </row>
    <row r="9" spans="1:10">
      <c r="A9" s="1"/>
      <c r="B9" s="1" t="s">
        <v>10</v>
      </c>
      <c r="C9" s="15">
        <v>3</v>
      </c>
      <c r="D9" s="1">
        <v>2</v>
      </c>
      <c r="E9" s="1">
        <v>1</v>
      </c>
      <c r="F9" s="1"/>
      <c r="G9" s="1"/>
      <c r="H9" s="1" t="s">
        <v>5</v>
      </c>
      <c r="I9" s="1"/>
      <c r="J9" s="1"/>
    </row>
    <row r="10" spans="1:10">
      <c r="A10" s="1"/>
      <c r="B10" s="1" t="s">
        <v>11</v>
      </c>
      <c r="C10" s="15">
        <v>2</v>
      </c>
      <c r="D10" s="1">
        <v>1</v>
      </c>
      <c r="E10" s="1">
        <v>1</v>
      </c>
      <c r="F10" s="1"/>
      <c r="G10" s="1"/>
      <c r="H10" s="1" t="s">
        <v>5</v>
      </c>
      <c r="I10" s="1"/>
      <c r="J10" s="1"/>
    </row>
    <row r="11" spans="1:10">
      <c r="A11" s="1"/>
      <c r="B11" s="1" t="s">
        <v>12</v>
      </c>
      <c r="C11" s="15">
        <v>2</v>
      </c>
      <c r="D11" s="1">
        <v>1</v>
      </c>
      <c r="E11" s="1">
        <v>1</v>
      </c>
      <c r="F11" s="1"/>
      <c r="G11" s="1"/>
      <c r="H11" s="1" t="s">
        <v>5</v>
      </c>
      <c r="I11" s="1"/>
      <c r="J11" s="1"/>
    </row>
    <row r="12" spans="1:10">
      <c r="A12" s="1"/>
      <c r="B12" s="1" t="s">
        <v>29</v>
      </c>
      <c r="C12" s="1">
        <v>0</v>
      </c>
      <c r="D12" s="1">
        <v>0</v>
      </c>
      <c r="E12" s="1">
        <v>0</v>
      </c>
      <c r="F12" s="1"/>
      <c r="G12" s="1"/>
      <c r="H12" s="1" t="s">
        <v>5</v>
      </c>
      <c r="I12" s="1"/>
      <c r="J12" s="1"/>
    </row>
    <row r="13" spans="1:10">
      <c r="A13" s="1"/>
      <c r="B13" s="1" t="s">
        <v>13</v>
      </c>
      <c r="C13" s="15">
        <v>2</v>
      </c>
      <c r="D13" s="1">
        <v>1</v>
      </c>
      <c r="E13" s="1">
        <v>1</v>
      </c>
      <c r="F13" s="1"/>
      <c r="G13" s="1"/>
      <c r="H13" s="1" t="s">
        <v>5</v>
      </c>
      <c r="I13" s="1"/>
      <c r="J13" s="1"/>
    </row>
    <row r="14" spans="1:10">
      <c r="A14" s="1"/>
      <c r="B14" s="1" t="s">
        <v>14</v>
      </c>
      <c r="C14" s="15">
        <v>2</v>
      </c>
      <c r="D14" s="1">
        <v>1</v>
      </c>
      <c r="E14" s="1">
        <v>1</v>
      </c>
      <c r="F14" s="1">
        <v>0</v>
      </c>
      <c r="G14" s="1">
        <v>0</v>
      </c>
      <c r="H14" s="1"/>
      <c r="I14" s="1" t="s">
        <v>5</v>
      </c>
      <c r="J14" s="1" t="s">
        <v>15</v>
      </c>
    </row>
    <row r="15" spans="1:10">
      <c r="A15" s="1"/>
      <c r="B15" s="1" t="s">
        <v>24</v>
      </c>
      <c r="C15" s="15">
        <v>2</v>
      </c>
      <c r="D15" s="1"/>
      <c r="E15" s="1"/>
      <c r="F15" s="1">
        <v>1</v>
      </c>
      <c r="G15" s="1">
        <v>1</v>
      </c>
      <c r="H15" s="1"/>
      <c r="I15" s="1" t="s">
        <v>38</v>
      </c>
      <c r="J15" s="1"/>
    </row>
    <row r="16" spans="1:10">
      <c r="A16" s="1"/>
      <c r="B16" s="1" t="s">
        <v>17</v>
      </c>
      <c r="C16" s="15">
        <v>2</v>
      </c>
      <c r="D16" s="1">
        <v>1</v>
      </c>
      <c r="E16" s="1">
        <v>1</v>
      </c>
      <c r="F16" s="1"/>
      <c r="G16" s="1"/>
      <c r="H16" s="1" t="s">
        <v>5</v>
      </c>
      <c r="I16" s="1"/>
      <c r="J16" s="1"/>
    </row>
    <row r="17" spans="1:10">
      <c r="A17" s="1"/>
      <c r="B17" s="1" t="s">
        <v>18</v>
      </c>
      <c r="C17" s="15">
        <v>3</v>
      </c>
      <c r="D17" s="1"/>
      <c r="E17" s="1"/>
      <c r="F17" s="1">
        <v>2</v>
      </c>
      <c r="G17" s="1">
        <v>1</v>
      </c>
      <c r="H17" s="1"/>
      <c r="I17" s="1" t="s">
        <v>5</v>
      </c>
      <c r="J17" s="1"/>
    </row>
    <row r="18" spans="1:10">
      <c r="A18" s="1"/>
      <c r="B18" s="1" t="s">
        <v>30</v>
      </c>
      <c r="C18" s="15">
        <v>2</v>
      </c>
      <c r="D18" s="1"/>
      <c r="E18" s="1"/>
      <c r="F18" s="1">
        <v>1</v>
      </c>
      <c r="G18" s="1">
        <v>1</v>
      </c>
      <c r="H18" s="1"/>
      <c r="I18" s="1" t="s">
        <v>5</v>
      </c>
      <c r="J18" s="1"/>
    </row>
    <row r="19" spans="1:10">
      <c r="A19" s="1"/>
      <c r="B19" s="1" t="s">
        <v>19</v>
      </c>
      <c r="C19" s="15">
        <v>4</v>
      </c>
      <c r="D19" s="1">
        <v>2</v>
      </c>
      <c r="E19" s="1">
        <v>2</v>
      </c>
      <c r="F19" s="1"/>
      <c r="G19" s="1"/>
      <c r="H19" s="1" t="s">
        <v>5</v>
      </c>
      <c r="I19" s="1"/>
      <c r="J19" s="1"/>
    </row>
    <row r="20" spans="1:10">
      <c r="A20" s="1"/>
      <c r="B20" s="1" t="s">
        <v>20</v>
      </c>
      <c r="C20" s="1">
        <v>3</v>
      </c>
      <c r="D20" s="1"/>
      <c r="E20" s="1"/>
      <c r="F20" s="1">
        <v>2</v>
      </c>
      <c r="G20" s="1">
        <v>1</v>
      </c>
      <c r="H20" s="1"/>
      <c r="I20" s="1" t="s">
        <v>5</v>
      </c>
      <c r="J20" s="1"/>
    </row>
    <row r="21" spans="1:10">
      <c r="A21" s="1"/>
      <c r="B21" s="1" t="s">
        <v>21</v>
      </c>
      <c r="C21" s="15">
        <v>2</v>
      </c>
      <c r="D21" s="1">
        <v>1</v>
      </c>
      <c r="E21" s="1">
        <v>1</v>
      </c>
      <c r="F21" s="1"/>
      <c r="G21" s="1"/>
      <c r="H21" s="1" t="s">
        <v>5</v>
      </c>
      <c r="I21" s="1"/>
      <c r="J21" s="1"/>
    </row>
    <row r="22" spans="1:10">
      <c r="A22" s="1"/>
      <c r="B22" s="1" t="s">
        <v>25</v>
      </c>
      <c r="C22" s="15">
        <v>3</v>
      </c>
      <c r="D22" s="1"/>
      <c r="E22" s="1"/>
      <c r="F22" s="1">
        <v>2</v>
      </c>
      <c r="G22" s="1">
        <v>1</v>
      </c>
      <c r="H22" s="1"/>
      <c r="I22" s="1" t="s">
        <v>5</v>
      </c>
      <c r="J22" s="1"/>
    </row>
    <row r="23" spans="1:10">
      <c r="A23" s="1"/>
      <c r="B23" s="2" t="s">
        <v>22</v>
      </c>
      <c r="C23" s="15">
        <v>3</v>
      </c>
      <c r="D23" s="2"/>
      <c r="E23" s="2"/>
      <c r="F23" s="2">
        <v>2</v>
      </c>
      <c r="G23" s="2">
        <v>1</v>
      </c>
      <c r="H23" s="1"/>
      <c r="I23" s="2" t="s">
        <v>5</v>
      </c>
      <c r="J23" s="1"/>
    </row>
    <row r="24" spans="1:10">
      <c r="A24" s="1"/>
      <c r="B24" s="2" t="s">
        <v>39</v>
      </c>
      <c r="C24" s="15">
        <v>2</v>
      </c>
      <c r="D24" s="2">
        <v>1</v>
      </c>
      <c r="E24" s="2">
        <v>1</v>
      </c>
      <c r="F24" s="2"/>
      <c r="G24" s="2"/>
      <c r="H24" s="1" t="s">
        <v>5</v>
      </c>
      <c r="I24" s="2"/>
      <c r="J24" s="1"/>
    </row>
    <row r="25" spans="1:10">
      <c r="A25" s="1"/>
      <c r="B25" s="2" t="s">
        <v>40</v>
      </c>
      <c r="C25" s="15">
        <v>1</v>
      </c>
      <c r="D25" s="2"/>
      <c r="E25" s="2">
        <v>1</v>
      </c>
      <c r="F25" s="2"/>
      <c r="G25" s="2"/>
      <c r="H25" s="1" t="s">
        <v>5</v>
      </c>
      <c r="I25" s="2"/>
      <c r="J25" s="1"/>
    </row>
    <row r="26" spans="1:10">
      <c r="A26" s="1"/>
      <c r="B26" s="2" t="s">
        <v>23</v>
      </c>
      <c r="C26" s="15">
        <v>2</v>
      </c>
      <c r="D26" s="2"/>
      <c r="E26" s="2"/>
      <c r="F26" s="2">
        <v>2</v>
      </c>
      <c r="G26" s="2"/>
      <c r="H26" s="1"/>
      <c r="I26" s="2" t="s">
        <v>5</v>
      </c>
      <c r="J26" s="1"/>
    </row>
    <row r="27" spans="1:10" s="6" customFormat="1">
      <c r="A27" s="7"/>
      <c r="B27" s="8" t="s">
        <v>31</v>
      </c>
      <c r="C27" s="7">
        <f>SUM(C3:C26)</f>
        <v>53</v>
      </c>
      <c r="D27" s="7">
        <f>SUM(D3:D26)</f>
        <v>18</v>
      </c>
      <c r="E27" s="7">
        <f>SUM(E3:E26)</f>
        <v>17</v>
      </c>
      <c r="F27" s="7">
        <f>SUM(F3:F26)</f>
        <v>12</v>
      </c>
      <c r="G27" s="7">
        <f>SUM(G3:G26)</f>
        <v>6</v>
      </c>
      <c r="H27" s="7"/>
      <c r="I27" s="7"/>
      <c r="J27" s="7"/>
    </row>
    <row r="30" spans="1:10">
      <c r="B30" t="s">
        <v>47</v>
      </c>
      <c r="C30">
        <f>E27+G27</f>
        <v>23</v>
      </c>
    </row>
    <row r="31" spans="1:10">
      <c r="B31" t="s">
        <v>51</v>
      </c>
      <c r="C31">
        <f>D27+F27-2</f>
        <v>28</v>
      </c>
    </row>
    <row r="32" spans="1:10">
      <c r="B32" s="6" t="s">
        <v>32</v>
      </c>
      <c r="C32" s="6">
        <f>SUM(C30:C31)</f>
        <v>51</v>
      </c>
    </row>
    <row r="34" spans="2:7">
      <c r="B34" s="6" t="s">
        <v>41</v>
      </c>
    </row>
    <row r="35" spans="2:7">
      <c r="B35" t="s">
        <v>33</v>
      </c>
      <c r="C35" s="9">
        <v>14300</v>
      </c>
      <c r="D35" t="s">
        <v>36</v>
      </c>
    </row>
    <row r="36" spans="2:7">
      <c r="B36" t="s">
        <v>34</v>
      </c>
      <c r="C36" s="9">
        <v>4000</v>
      </c>
      <c r="D36" t="s">
        <v>36</v>
      </c>
    </row>
    <row r="37" spans="2:7">
      <c r="B37" t="s">
        <v>35</v>
      </c>
      <c r="C37" s="9">
        <f>C30*90</f>
        <v>2070</v>
      </c>
      <c r="D37" t="s">
        <v>37</v>
      </c>
    </row>
    <row r="38" spans="2:7" s="6" customFormat="1">
      <c r="B38" s="6" t="s">
        <v>31</v>
      </c>
      <c r="C38" s="10">
        <f>SUM(C35:C37)</f>
        <v>20370</v>
      </c>
      <c r="D38" s="6">
        <f>C38/C30</f>
        <v>885.6521739130435</v>
      </c>
    </row>
    <row r="39" spans="2:7">
      <c r="C39" s="9"/>
    </row>
    <row r="40" spans="2:7">
      <c r="C40" s="9"/>
    </row>
    <row r="41" spans="2:7">
      <c r="B41" s="6" t="s">
        <v>42</v>
      </c>
      <c r="C41" s="9"/>
    </row>
    <row r="42" spans="2:7">
      <c r="B42" t="s">
        <v>43</v>
      </c>
      <c r="C42" s="9">
        <v>33800</v>
      </c>
      <c r="D42" t="s">
        <v>44</v>
      </c>
    </row>
    <row r="43" spans="2:7" s="6" customFormat="1">
      <c r="B43" s="6" t="s">
        <v>31</v>
      </c>
      <c r="C43" s="10">
        <f>SUM(C42:C42)</f>
        <v>33800</v>
      </c>
      <c r="D43" s="11">
        <f>C43/C31</f>
        <v>1207.1428571428571</v>
      </c>
    </row>
    <row r="45" spans="2:7" s="6" customFormat="1">
      <c r="B45" s="6" t="s">
        <v>48</v>
      </c>
    </row>
    <row r="46" spans="2:7">
      <c r="B46" t="s">
        <v>46</v>
      </c>
      <c r="C46" s="9">
        <v>9600</v>
      </c>
      <c r="D46" t="s">
        <v>44</v>
      </c>
      <c r="F46" s="21">
        <f>C42+C46+C51+C54+C55</f>
        <v>48364.9</v>
      </c>
      <c r="G46" t="s">
        <v>44</v>
      </c>
    </row>
    <row r="47" spans="2:7">
      <c r="B47" s="16" t="s">
        <v>67</v>
      </c>
      <c r="C47" s="9">
        <v>5824</v>
      </c>
      <c r="D47" t="s">
        <v>66</v>
      </c>
      <c r="F47" s="21">
        <f>C47+C48</f>
        <v>7024</v>
      </c>
      <c r="G47" t="s">
        <v>66</v>
      </c>
    </row>
    <row r="48" spans="2:7">
      <c r="B48" s="16" t="s">
        <v>68</v>
      </c>
      <c r="C48" s="9">
        <v>1200</v>
      </c>
      <c r="D48" t="s">
        <v>66</v>
      </c>
      <c r="F48" s="21">
        <f>C49+C50</f>
        <v>2580</v>
      </c>
      <c r="G48" t="s">
        <v>17</v>
      </c>
    </row>
    <row r="49" spans="2:7">
      <c r="B49" s="16" t="s">
        <v>64</v>
      </c>
      <c r="C49" s="9">
        <v>880</v>
      </c>
      <c r="D49" t="s">
        <v>17</v>
      </c>
      <c r="F49" s="21">
        <f>C52</f>
        <v>5310</v>
      </c>
      <c r="G49" t="s">
        <v>69</v>
      </c>
    </row>
    <row r="50" spans="2:7">
      <c r="B50" s="16" t="s">
        <v>65</v>
      </c>
      <c r="C50" s="9">
        <v>1700</v>
      </c>
      <c r="D50" t="s">
        <v>17</v>
      </c>
      <c r="F50" s="21">
        <f>C53</f>
        <v>7477</v>
      </c>
      <c r="G50" t="s">
        <v>25</v>
      </c>
    </row>
    <row r="51" spans="2:7">
      <c r="B51" t="s">
        <v>45</v>
      </c>
      <c r="C51" s="9">
        <v>1474.9</v>
      </c>
      <c r="D51" t="s">
        <v>44</v>
      </c>
      <c r="F51" s="21">
        <f>C56</f>
        <v>4053</v>
      </c>
      <c r="G51" t="s">
        <v>39</v>
      </c>
    </row>
    <row r="52" spans="2:7">
      <c r="B52" t="s">
        <v>52</v>
      </c>
      <c r="C52" s="9">
        <v>5310</v>
      </c>
      <c r="D52" t="s">
        <v>53</v>
      </c>
      <c r="F52" s="21">
        <f>C57</f>
        <v>1031</v>
      </c>
      <c r="G52" t="s">
        <v>10</v>
      </c>
    </row>
    <row r="53" spans="2:7">
      <c r="B53" t="s">
        <v>54</v>
      </c>
      <c r="C53" s="9">
        <v>7477</v>
      </c>
      <c r="D53" t="s">
        <v>25</v>
      </c>
      <c r="F53" s="21">
        <f>C58+C60</f>
        <v>7616</v>
      </c>
      <c r="G53" t="s">
        <v>70</v>
      </c>
    </row>
    <row r="54" spans="2:7">
      <c r="B54" t="s">
        <v>55</v>
      </c>
      <c r="C54" s="9">
        <v>1030</v>
      </c>
      <c r="D54" t="s">
        <v>44</v>
      </c>
      <c r="F54" s="21">
        <f>C59</f>
        <v>6048</v>
      </c>
      <c r="G54" t="s">
        <v>19</v>
      </c>
    </row>
    <row r="55" spans="2:7">
      <c r="B55" t="s">
        <v>56</v>
      </c>
      <c r="C55" s="9">
        <v>2460</v>
      </c>
      <c r="D55" t="s">
        <v>44</v>
      </c>
      <c r="F55" s="9">
        <f>F46+F47+F48+F49+F50+F51+F52+F53+F54</f>
        <v>89503.9</v>
      </c>
    </row>
    <row r="56" spans="2:7">
      <c r="B56" t="s">
        <v>58</v>
      </c>
      <c r="C56" s="9">
        <v>4053</v>
      </c>
      <c r="D56" t="s">
        <v>39</v>
      </c>
      <c r="F56" s="9">
        <f>F55+C38</f>
        <v>109873.9</v>
      </c>
    </row>
    <row r="57" spans="2:7">
      <c r="B57" t="s">
        <v>59</v>
      </c>
      <c r="C57" s="9">
        <v>1031</v>
      </c>
      <c r="D57" t="s">
        <v>10</v>
      </c>
    </row>
    <row r="58" spans="2:7">
      <c r="B58" t="s">
        <v>60</v>
      </c>
      <c r="C58" s="9">
        <v>6016</v>
      </c>
      <c r="D58" t="s">
        <v>61</v>
      </c>
    </row>
    <row r="59" spans="2:7">
      <c r="B59" t="s">
        <v>62</v>
      </c>
      <c r="C59" s="9">
        <v>6048</v>
      </c>
      <c r="D59" t="s">
        <v>19</v>
      </c>
    </row>
    <row r="60" spans="2:7">
      <c r="B60" t="s">
        <v>63</v>
      </c>
      <c r="C60" s="9">
        <v>1600</v>
      </c>
      <c r="D60" t="s">
        <v>20</v>
      </c>
    </row>
    <row r="61" spans="2:7" s="6" customFormat="1">
      <c r="B61" s="6" t="s">
        <v>31</v>
      </c>
      <c r="C61" s="10">
        <f>SUM(C46:C60)</f>
        <v>55703.9</v>
      </c>
      <c r="D61" s="11">
        <f>C61/C32</f>
        <v>1092.2333333333333</v>
      </c>
    </row>
    <row r="64" spans="2:7">
      <c r="B64" s="12" t="s">
        <v>49</v>
      </c>
      <c r="C64" s="13">
        <f>D38+D61</f>
        <v>1977.8855072463768</v>
      </c>
    </row>
    <row r="65" spans="2:5">
      <c r="B65" s="12" t="s">
        <v>50</v>
      </c>
      <c r="C65" s="13">
        <f>D43+D61</f>
        <v>2299.3761904761905</v>
      </c>
    </row>
    <row r="69" spans="2:5">
      <c r="D69" t="s">
        <v>57</v>
      </c>
    </row>
    <row r="70" spans="2:5">
      <c r="D70" s="14">
        <f>C61+C43+C38</f>
        <v>109873.9</v>
      </c>
      <c r="E70" s="14">
        <f>D70-D71-D72</f>
        <v>0</v>
      </c>
    </row>
    <row r="71" spans="2:5">
      <c r="D71" s="14">
        <f>C64*C30</f>
        <v>45491.366666666669</v>
      </c>
      <c r="E71" s="14"/>
    </row>
    <row r="72" spans="2:5">
      <c r="D72" s="14">
        <f>C65*C31</f>
        <v>64382.533333333333</v>
      </c>
      <c r="E72" s="14"/>
    </row>
  </sheetData>
  <mergeCells count="5">
    <mergeCell ref="D1:E1"/>
    <mergeCell ref="F1:G1"/>
    <mergeCell ref="A1:A2"/>
    <mergeCell ref="B1:B2"/>
    <mergeCell ref="C1:C2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2016-05-21T14:04:12Z</dcterms:modified>
</cp:coreProperties>
</file>