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Список" sheetId="1" r:id="rId1"/>
    <sheet name="Расходы" sheetId="2" r:id="rId2"/>
    <sheet name="Деньги" sheetId="3" r:id="rId3"/>
  </sheets>
  <calcPr calcId="125725"/>
</workbook>
</file>

<file path=xl/calcChain.xml><?xml version="1.0" encoding="utf-8"?>
<calcChain xmlns="http://schemas.openxmlformats.org/spreadsheetml/2006/main">
  <c r="G2" i="2"/>
  <c r="C29"/>
  <c r="G9"/>
  <c r="C8"/>
  <c r="C12"/>
  <c r="D30" i="1"/>
  <c r="C30"/>
  <c r="D29"/>
  <c r="C29"/>
  <c r="C25"/>
  <c r="B29" s="1"/>
  <c r="B25"/>
  <c r="B30" s="1"/>
  <c r="B34" i="2" l="1"/>
  <c r="C30"/>
  <c r="G10"/>
  <c r="C38" s="1"/>
  <c r="C2"/>
  <c r="C9" s="1"/>
  <c r="B38" s="1"/>
  <c r="B26" i="1"/>
  <c r="C37" i="2" l="1"/>
  <c r="B37"/>
  <c r="C10" i="3" s="1"/>
  <c r="D10" s="1"/>
  <c r="B72" s="1"/>
  <c r="C21"/>
  <c r="D21" s="1"/>
  <c r="C22"/>
  <c r="D22" s="1"/>
  <c r="C20"/>
  <c r="D20" s="1"/>
  <c r="C12"/>
  <c r="D12" s="1"/>
  <c r="B74" s="1"/>
  <c r="C4"/>
  <c r="D4" s="1"/>
  <c r="B59" s="1"/>
  <c r="C8"/>
  <c r="D8" s="1"/>
  <c r="B67" s="1"/>
  <c r="C11" l="1"/>
  <c r="D11" s="1"/>
  <c r="B73" s="1"/>
  <c r="C7"/>
  <c r="D7" s="1"/>
  <c r="B64" s="1"/>
  <c r="C6"/>
  <c r="D6" s="1"/>
  <c r="B61" s="1"/>
  <c r="C9"/>
  <c r="D9" s="1"/>
  <c r="B71" s="1"/>
  <c r="C13"/>
  <c r="D13" s="1"/>
  <c r="C5"/>
  <c r="D5" s="1"/>
  <c r="B60" s="1"/>
  <c r="C38"/>
  <c r="D38" s="1"/>
  <c r="C39"/>
  <c r="D39" s="1"/>
  <c r="C53"/>
  <c r="D53" s="1"/>
  <c r="B70" s="1"/>
  <c r="C54"/>
  <c r="D54" s="1"/>
  <c r="B78" s="1"/>
  <c r="B77"/>
  <c r="C36"/>
  <c r="D36" s="1"/>
  <c r="B75" s="1"/>
  <c r="C34"/>
  <c r="D34" s="1"/>
  <c r="C32"/>
  <c r="D32" s="1"/>
  <c r="C30"/>
  <c r="D30" s="1"/>
  <c r="C29"/>
  <c r="D29" s="1"/>
  <c r="C37"/>
  <c r="D37" s="1"/>
  <c r="C35"/>
  <c r="D35" s="1"/>
  <c r="C33"/>
  <c r="D33" s="1"/>
  <c r="C31"/>
  <c r="D31" s="1"/>
  <c r="C52"/>
  <c r="D52" s="1"/>
  <c r="C50"/>
  <c r="D50" s="1"/>
  <c r="C48"/>
  <c r="D48" s="1"/>
  <c r="C46"/>
  <c r="D46" s="1"/>
  <c r="C51"/>
  <c r="D51" s="1"/>
  <c r="C49"/>
  <c r="D49" s="1"/>
  <c r="C47"/>
  <c r="D47" s="1"/>
  <c r="C45"/>
  <c r="D45" s="1"/>
  <c r="B58" s="1"/>
  <c r="B68" l="1"/>
  <c r="B63"/>
  <c r="B69"/>
  <c r="B65"/>
  <c r="B66"/>
  <c r="B76"/>
  <c r="B62"/>
  <c r="B79" s="1"/>
</calcChain>
</file>

<file path=xl/sharedStrings.xml><?xml version="1.0" encoding="utf-8"?>
<sst xmlns="http://schemas.openxmlformats.org/spreadsheetml/2006/main" count="164" uniqueCount="74">
  <si>
    <t>Васильев Сергей</t>
  </si>
  <si>
    <t>Пахилина Дарья</t>
  </si>
  <si>
    <t>Дашков Никита</t>
  </si>
  <si>
    <t>Журавлев Сережа</t>
  </si>
  <si>
    <t>Балашов Степан</t>
  </si>
  <si>
    <t>Баркова Саша</t>
  </si>
  <si>
    <t>Макаренко Владислав</t>
  </si>
  <si>
    <t>Евсюков Сергей</t>
  </si>
  <si>
    <t>Погорелова Таисия</t>
  </si>
  <si>
    <t>Спасская Софья</t>
  </si>
  <si>
    <t>Ларионова Марина</t>
  </si>
  <si>
    <t>Куст Оля</t>
  </si>
  <si>
    <t>Девина София</t>
  </si>
  <si>
    <t>Лызинцев Евгений</t>
  </si>
  <si>
    <t>Чебунина Кристина</t>
  </si>
  <si>
    <t>Кирилл Чебунин (под вопросом)</t>
  </si>
  <si>
    <t>Кученкова Анна</t>
  </si>
  <si>
    <t>Никонова Алиса</t>
  </si>
  <si>
    <t>Ендерова Марина</t>
  </si>
  <si>
    <t>Шабалина Саша</t>
  </si>
  <si>
    <t>ФИО ребенка</t>
  </si>
  <si>
    <t>Количество дней</t>
  </si>
  <si>
    <t>Зеленина Юлия Александровна</t>
  </si>
  <si>
    <t>ИТОГО</t>
  </si>
  <si>
    <t>Всего человек</t>
  </si>
  <si>
    <t>Все</t>
  </si>
  <si>
    <t>Алкоголь</t>
  </si>
  <si>
    <t>Баркова Анастасия</t>
  </si>
  <si>
    <t>Овоши, фрукты</t>
  </si>
  <si>
    <t>Журавлева Юлия</t>
  </si>
  <si>
    <t>Тент</t>
  </si>
  <si>
    <t>Балашов Андрей</t>
  </si>
  <si>
    <t>Кол-во детей/непьющих</t>
  </si>
  <si>
    <t>Кол-во взрослых/пьющих</t>
  </si>
  <si>
    <t>Взрослых/пьющих</t>
  </si>
  <si>
    <t>Детей/непьющих</t>
  </si>
  <si>
    <t>1 день</t>
  </si>
  <si>
    <t>2 дня</t>
  </si>
  <si>
    <t>Сумма на человека</t>
  </si>
  <si>
    <t>Взрослые/пьющие</t>
  </si>
  <si>
    <t>2 день</t>
  </si>
  <si>
    <t xml:space="preserve">Организация поляны </t>
  </si>
  <si>
    <t>Баха</t>
  </si>
  <si>
    <t>Васильевы</t>
  </si>
  <si>
    <t>Уголь + бензин для генератора</t>
  </si>
  <si>
    <t>Каранадзе Диана</t>
  </si>
  <si>
    <t>Уха</t>
  </si>
  <si>
    <t>Чеботова Алла</t>
  </si>
  <si>
    <t>Овощи для гриля</t>
  </si>
  <si>
    <t>Шашлык, крылья</t>
  </si>
  <si>
    <t>Лызинцевы</t>
  </si>
  <si>
    <t>Купаты (сосиски)</t>
  </si>
  <si>
    <t>Посуда, скатерти, скотч</t>
  </si>
  <si>
    <t>Ендеровы</t>
  </si>
  <si>
    <t>Напитки</t>
  </si>
  <si>
    <t>Куст</t>
  </si>
  <si>
    <t>ИТОГО сумма расходов</t>
  </si>
  <si>
    <t>Сумма на детей/непьющих</t>
  </si>
  <si>
    <t>Сумма на взрослых/пьющих</t>
  </si>
  <si>
    <t>1 День</t>
  </si>
  <si>
    <t>Дети/непьющие</t>
  </si>
  <si>
    <t>2 Дня</t>
  </si>
  <si>
    <t>Сумма</t>
  </si>
  <si>
    <t>ИТОГОВЫЕ суммы по Фамилиям</t>
  </si>
  <si>
    <t>Итого</t>
  </si>
  <si>
    <t>Чай, кофе, соусы</t>
  </si>
  <si>
    <t>Сидорова Вета</t>
  </si>
  <si>
    <t>Вода, салфетки, туал бумага</t>
  </si>
  <si>
    <t>Дашковы</t>
  </si>
  <si>
    <t>Мыло, хлеб</t>
  </si>
  <si>
    <t>Гречка</t>
  </si>
  <si>
    <t>Тушенка</t>
  </si>
  <si>
    <t>Квас</t>
  </si>
  <si>
    <t>Пунш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</si>
</sst>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Border="1"/>
    <xf numFmtId="0" fontId="2" fillId="0" borderId="3" xfId="0" applyFont="1" applyFill="1" applyBorder="1" applyAlignment="1">
      <alignment wrapText="1"/>
    </xf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6" xfId="0" applyFont="1" applyBorder="1"/>
    <xf numFmtId="4" fontId="1" fillId="0" borderId="7" xfId="0" applyNumberFormat="1" applyFont="1" applyBorder="1"/>
    <xf numFmtId="3" fontId="0" fillId="0" borderId="3" xfId="0" applyNumberFormat="1" applyBorder="1"/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4" fontId="1" fillId="0" borderId="0" xfId="0" applyNumberFormat="1" applyFont="1"/>
    <xf numFmtId="0" fontId="5" fillId="0" borderId="0" xfId="0" applyFont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wrapText="1"/>
    </xf>
    <xf numFmtId="1" fontId="0" fillId="0" borderId="0" xfId="0" applyNumberForma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workbookViewId="0">
      <selection activeCell="D30" sqref="D30"/>
    </sheetView>
  </sheetViews>
  <sheetFormatPr defaultRowHeight="15"/>
  <cols>
    <col min="1" max="1" width="41.28515625" customWidth="1"/>
    <col min="2" max="2" width="15.85546875" customWidth="1"/>
    <col min="3" max="3" width="16.42578125" bestFit="1" customWidth="1"/>
    <col min="4" max="4" width="17.28515625" customWidth="1"/>
  </cols>
  <sheetData>
    <row r="2" spans="1:4" s="6" customFormat="1" ht="45.75" thickBot="1">
      <c r="A2" s="6" t="s">
        <v>20</v>
      </c>
      <c r="B2" s="6" t="s">
        <v>32</v>
      </c>
      <c r="C2" s="6" t="s">
        <v>33</v>
      </c>
      <c r="D2" s="6" t="s">
        <v>21</v>
      </c>
    </row>
    <row r="3" spans="1:4" ht="15.75" thickBot="1">
      <c r="A3" s="1" t="s">
        <v>0</v>
      </c>
      <c r="B3" s="1">
        <v>1</v>
      </c>
      <c r="C3" s="2">
        <v>2</v>
      </c>
      <c r="D3" s="1">
        <v>2</v>
      </c>
    </row>
    <row r="4" spans="1:4" ht="15.75" thickBot="1">
      <c r="A4" s="1" t="s">
        <v>1</v>
      </c>
      <c r="B4" s="1">
        <v>2</v>
      </c>
      <c r="C4" s="2"/>
      <c r="D4" s="1">
        <v>1</v>
      </c>
    </row>
    <row r="5" spans="1:4" ht="15.75" thickBot="1">
      <c r="A5" s="1" t="s">
        <v>2</v>
      </c>
      <c r="B5" s="1">
        <v>3</v>
      </c>
      <c r="C5" s="2"/>
      <c r="D5" s="1">
        <v>1</v>
      </c>
    </row>
    <row r="6" spans="1:4" ht="15.75" thickBot="1">
      <c r="A6" s="1" t="s">
        <v>3</v>
      </c>
      <c r="B6" s="1">
        <v>2</v>
      </c>
      <c r="C6" s="2"/>
      <c r="D6" s="1">
        <v>1</v>
      </c>
    </row>
    <row r="7" spans="1:4" ht="15.75" thickBot="1">
      <c r="A7" s="1" t="s">
        <v>4</v>
      </c>
      <c r="B7" s="1">
        <v>2</v>
      </c>
      <c r="C7" s="2">
        <v>2</v>
      </c>
      <c r="D7" s="1">
        <v>2</v>
      </c>
    </row>
    <row r="8" spans="1:4" ht="15.75" thickBot="1">
      <c r="A8" s="1" t="s">
        <v>5</v>
      </c>
      <c r="B8" s="1">
        <v>1</v>
      </c>
      <c r="C8" s="2">
        <v>2</v>
      </c>
      <c r="D8" s="1">
        <v>2</v>
      </c>
    </row>
    <row r="9" spans="1:4" ht="15.75" thickBot="1">
      <c r="A9" s="1" t="s">
        <v>6</v>
      </c>
      <c r="B9" s="1">
        <v>2</v>
      </c>
      <c r="C9" s="2"/>
      <c r="D9" s="1">
        <v>1</v>
      </c>
    </row>
    <row r="10" spans="1:4" ht="15.75" thickBot="1">
      <c r="A10" s="1" t="s">
        <v>22</v>
      </c>
      <c r="B10" s="1">
        <v>2</v>
      </c>
      <c r="C10" s="2"/>
      <c r="D10" s="1">
        <v>2</v>
      </c>
    </row>
    <row r="11" spans="1:4" ht="15.75" thickBot="1">
      <c r="A11" s="1" t="s">
        <v>7</v>
      </c>
      <c r="B11" s="1">
        <v>1</v>
      </c>
      <c r="C11" s="2">
        <v>2</v>
      </c>
      <c r="D11" s="1">
        <v>2</v>
      </c>
    </row>
    <row r="12" spans="1:4" ht="15.75" thickBot="1">
      <c r="A12" s="1" t="s">
        <v>8</v>
      </c>
      <c r="B12" s="1">
        <v>1</v>
      </c>
      <c r="C12" s="2">
        <v>1</v>
      </c>
      <c r="D12" s="1">
        <v>2</v>
      </c>
    </row>
    <row r="13" spans="1:4" ht="15.75" thickBot="1">
      <c r="A13" s="1" t="s">
        <v>9</v>
      </c>
      <c r="B13" s="1">
        <v>2</v>
      </c>
      <c r="C13" s="2"/>
      <c r="D13" s="1">
        <v>1</v>
      </c>
    </row>
    <row r="14" spans="1:4" ht="15.75" thickBot="1">
      <c r="A14" s="1" t="s">
        <v>10</v>
      </c>
      <c r="B14" s="1">
        <v>2</v>
      </c>
      <c r="C14" s="2">
        <v>2</v>
      </c>
      <c r="D14" s="1">
        <v>2</v>
      </c>
    </row>
    <row r="15" spans="1:4" ht="15.75" thickBot="1">
      <c r="A15" s="1" t="s">
        <v>11</v>
      </c>
      <c r="B15" s="1">
        <v>1</v>
      </c>
      <c r="C15" s="2">
        <v>2</v>
      </c>
      <c r="D15" s="1">
        <v>2</v>
      </c>
    </row>
    <row r="16" spans="1:4" ht="15.75" thickBot="1">
      <c r="A16" s="1" t="s">
        <v>12</v>
      </c>
      <c r="B16" s="1">
        <v>1</v>
      </c>
      <c r="C16" s="2">
        <v>1</v>
      </c>
      <c r="D16" s="1">
        <v>2</v>
      </c>
    </row>
    <row r="17" spans="1:4" ht="15.75" thickBot="1">
      <c r="A17" s="1" t="s">
        <v>13</v>
      </c>
      <c r="B17" s="1">
        <v>2</v>
      </c>
      <c r="C17" s="2">
        <v>1</v>
      </c>
      <c r="D17" s="1">
        <v>1</v>
      </c>
    </row>
    <row r="18" spans="1:4" ht="15.75" thickBot="1">
      <c r="A18" s="1" t="s">
        <v>14</v>
      </c>
      <c r="B18" s="1">
        <v>1</v>
      </c>
      <c r="C18" s="2">
        <v>1</v>
      </c>
      <c r="D18" s="1">
        <v>1</v>
      </c>
    </row>
    <row r="19" spans="1:4" ht="15.75" thickBot="1">
      <c r="A19" s="1" t="s">
        <v>15</v>
      </c>
      <c r="B19" s="1">
        <v>1</v>
      </c>
      <c r="C19" s="2"/>
      <c r="D19" s="1">
        <v>1</v>
      </c>
    </row>
    <row r="20" spans="1:4" ht="15.75" thickBot="1">
      <c r="A20" s="1" t="s">
        <v>16</v>
      </c>
      <c r="B20" s="1">
        <v>1</v>
      </c>
      <c r="C20" s="2"/>
      <c r="D20" s="1">
        <v>1</v>
      </c>
    </row>
    <row r="21" spans="1:4" ht="15.75" thickBot="1">
      <c r="A21" s="1" t="s">
        <v>17</v>
      </c>
      <c r="B21" s="1">
        <v>1</v>
      </c>
      <c r="C21" s="2"/>
      <c r="D21" s="1">
        <v>2</v>
      </c>
    </row>
    <row r="22" spans="1:4" ht="15.75" thickBot="1">
      <c r="A22" s="1" t="s">
        <v>19</v>
      </c>
      <c r="B22" s="1">
        <v>1</v>
      </c>
      <c r="C22" s="2">
        <v>2</v>
      </c>
      <c r="D22" s="1">
        <v>2</v>
      </c>
    </row>
    <row r="23" spans="1:4" ht="15.75" thickBot="1">
      <c r="A23" s="1" t="s">
        <v>18</v>
      </c>
      <c r="B23" s="1">
        <v>2</v>
      </c>
      <c r="C23" s="2">
        <v>1</v>
      </c>
      <c r="D23" s="1">
        <v>1</v>
      </c>
    </row>
    <row r="24" spans="1:4">
      <c r="A24" s="18" t="s">
        <v>45</v>
      </c>
      <c r="B24" s="19">
        <v>1</v>
      </c>
      <c r="C24" s="20">
        <v>1</v>
      </c>
      <c r="D24" s="19">
        <v>2</v>
      </c>
    </row>
    <row r="25" spans="1:4" s="4" customFormat="1">
      <c r="A25" s="3" t="s">
        <v>23</v>
      </c>
      <c r="B25" s="4">
        <f>SUM(B3:B24)</f>
        <v>33</v>
      </c>
      <c r="C25" s="4">
        <f>SUM(C3:C24)</f>
        <v>20</v>
      </c>
    </row>
    <row r="26" spans="1:4" s="4" customFormat="1">
      <c r="A26" s="3" t="s">
        <v>24</v>
      </c>
      <c r="B26" s="4">
        <f>B25+C25</f>
        <v>53</v>
      </c>
    </row>
    <row r="27" spans="1:4" s="4" customFormat="1">
      <c r="A27" s="3"/>
    </row>
    <row r="28" spans="1:4" s="4" customFormat="1">
      <c r="A28" s="7"/>
      <c r="B28" s="8"/>
      <c r="C28" s="8" t="s">
        <v>36</v>
      </c>
      <c r="D28" s="8" t="s">
        <v>37</v>
      </c>
    </row>
    <row r="29" spans="1:4">
      <c r="A29" s="9" t="s">
        <v>34</v>
      </c>
      <c r="B29" s="10">
        <f>C25</f>
        <v>20</v>
      </c>
      <c r="C29" s="10">
        <f>C17+C18+C23</f>
        <v>3</v>
      </c>
      <c r="D29" s="10">
        <f>C3+C7+C8+C11+C12+C14+C15+C16+C22+C24</f>
        <v>17</v>
      </c>
    </row>
    <row r="30" spans="1:4">
      <c r="A30" s="9" t="s">
        <v>35</v>
      </c>
      <c r="B30" s="10">
        <f>B25</f>
        <v>33</v>
      </c>
      <c r="C30" s="10">
        <f>B4+B5+B6+B9+B13+B17+B18+B19+B20+B23</f>
        <v>18</v>
      </c>
      <c r="D30" s="10">
        <f>B3+B7+B8+B10+B11+B12+B14+B15+B16+B21+B22+B24</f>
        <v>15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C28" sqref="C28"/>
    </sheetView>
  </sheetViews>
  <sheetFormatPr defaultRowHeight="15"/>
  <cols>
    <col min="1" max="1" width="26.7109375" bestFit="1" customWidth="1"/>
    <col min="2" max="2" width="23" customWidth="1"/>
    <col min="3" max="3" width="9.140625" style="5"/>
    <col min="5" max="5" width="22.85546875" customWidth="1"/>
    <col min="6" max="6" width="20" customWidth="1"/>
    <col min="7" max="7" width="10.7109375" customWidth="1"/>
  </cols>
  <sheetData>
    <row r="1" spans="1:7">
      <c r="A1" s="26" t="s">
        <v>36</v>
      </c>
      <c r="B1" s="26"/>
      <c r="C1" s="26"/>
      <c r="E1" s="26" t="s">
        <v>40</v>
      </c>
      <c r="F1" s="26"/>
      <c r="G1" s="26"/>
    </row>
    <row r="2" spans="1:7">
      <c r="A2" s="8" t="s">
        <v>39</v>
      </c>
      <c r="B2" s="10"/>
      <c r="C2" s="17">
        <f>Список!B29</f>
        <v>20</v>
      </c>
      <c r="E2" s="8" t="s">
        <v>25</v>
      </c>
      <c r="F2" s="10"/>
      <c r="G2" s="17">
        <f>Список!D29+Список!D30-2</f>
        <v>30</v>
      </c>
    </row>
    <row r="3" spans="1:7">
      <c r="A3" s="10" t="s">
        <v>26</v>
      </c>
      <c r="B3" s="10" t="s">
        <v>27</v>
      </c>
      <c r="C3" s="11">
        <v>24129</v>
      </c>
      <c r="E3" s="10" t="s">
        <v>70</v>
      </c>
      <c r="F3" s="10" t="s">
        <v>27</v>
      </c>
      <c r="G3" s="11">
        <v>192</v>
      </c>
    </row>
    <row r="4" spans="1:7">
      <c r="A4" s="10"/>
      <c r="B4" s="10"/>
      <c r="C4" s="11"/>
      <c r="E4" s="10" t="s">
        <v>71</v>
      </c>
      <c r="F4" s="10" t="s">
        <v>27</v>
      </c>
      <c r="G4" s="11">
        <v>2487</v>
      </c>
    </row>
    <row r="5" spans="1:7">
      <c r="A5" s="10"/>
      <c r="B5" s="10"/>
      <c r="C5" s="11"/>
      <c r="E5" s="10"/>
      <c r="F5" s="10"/>
      <c r="G5" s="11"/>
    </row>
    <row r="6" spans="1:7">
      <c r="A6" s="10"/>
      <c r="B6" s="10"/>
      <c r="C6" s="11"/>
      <c r="E6" s="10"/>
      <c r="F6" s="10"/>
      <c r="G6" s="11"/>
    </row>
    <row r="7" spans="1:7">
      <c r="A7" s="10"/>
      <c r="B7" s="10"/>
      <c r="C7" s="11"/>
      <c r="E7" s="10"/>
      <c r="F7" s="10"/>
      <c r="G7" s="11"/>
    </row>
    <row r="8" spans="1:7" ht="15.75" thickBot="1">
      <c r="A8" s="12" t="s">
        <v>23</v>
      </c>
      <c r="B8" s="12"/>
      <c r="C8" s="13">
        <f>SUM(C3:C7)</f>
        <v>24129</v>
      </c>
      <c r="E8" s="10"/>
      <c r="F8" s="10"/>
      <c r="G8" s="11"/>
    </row>
    <row r="9" spans="1:7" ht="15.75" thickBot="1">
      <c r="A9" s="14" t="s">
        <v>38</v>
      </c>
      <c r="B9" s="15"/>
      <c r="C9" s="16">
        <f>C8/C2</f>
        <v>1206.45</v>
      </c>
      <c r="E9" s="12" t="s">
        <v>23</v>
      </c>
      <c r="F9" s="12"/>
      <c r="G9" s="13">
        <f>SUM(G3:G8)</f>
        <v>2679</v>
      </c>
    </row>
    <row r="10" spans="1:7" ht="15.75" thickBot="1">
      <c r="E10" s="14" t="s">
        <v>38</v>
      </c>
      <c r="F10" s="15"/>
      <c r="G10" s="16">
        <f>G9/G2</f>
        <v>89.3</v>
      </c>
    </row>
    <row r="12" spans="1:7">
      <c r="A12" s="8" t="s">
        <v>25</v>
      </c>
      <c r="B12" s="10"/>
      <c r="C12" s="17">
        <f>Список!B29+Список!B30-2</f>
        <v>51</v>
      </c>
    </row>
    <row r="13" spans="1:7">
      <c r="A13" s="10" t="s">
        <v>28</v>
      </c>
      <c r="B13" s="10" t="s">
        <v>29</v>
      </c>
      <c r="C13" s="11">
        <v>10740</v>
      </c>
    </row>
    <row r="14" spans="1:7">
      <c r="A14" s="10" t="s">
        <v>30</v>
      </c>
      <c r="B14" s="10" t="s">
        <v>31</v>
      </c>
      <c r="C14" s="11">
        <v>3700</v>
      </c>
    </row>
    <row r="15" spans="1:7">
      <c r="A15" s="10" t="s">
        <v>41</v>
      </c>
      <c r="B15" s="10" t="s">
        <v>42</v>
      </c>
      <c r="C15" s="11">
        <v>5000</v>
      </c>
    </row>
    <row r="16" spans="1:7">
      <c r="A16" s="10" t="s">
        <v>44</v>
      </c>
      <c r="B16" s="10" t="s">
        <v>43</v>
      </c>
      <c r="C16" s="11">
        <v>2700</v>
      </c>
    </row>
    <row r="17" spans="1:3">
      <c r="A17" s="10" t="s">
        <v>46</v>
      </c>
      <c r="B17" s="10" t="s">
        <v>47</v>
      </c>
      <c r="C17" s="11">
        <v>4500</v>
      </c>
    </row>
    <row r="18" spans="1:3">
      <c r="A18" s="10" t="s">
        <v>48</v>
      </c>
      <c r="B18" s="10" t="s">
        <v>43</v>
      </c>
      <c r="C18" s="11">
        <v>2262</v>
      </c>
    </row>
    <row r="19" spans="1:3">
      <c r="A19" s="10" t="s">
        <v>49</v>
      </c>
      <c r="B19" s="10" t="s">
        <v>50</v>
      </c>
      <c r="C19" s="11">
        <v>7000</v>
      </c>
    </row>
    <row r="20" spans="1:3">
      <c r="A20" s="10" t="s">
        <v>51</v>
      </c>
      <c r="B20" s="10" t="s">
        <v>50</v>
      </c>
      <c r="C20" s="11">
        <v>3000</v>
      </c>
    </row>
    <row r="21" spans="1:3">
      <c r="A21" s="10" t="s">
        <v>52</v>
      </c>
      <c r="B21" s="10" t="s">
        <v>53</v>
      </c>
      <c r="C21" s="11">
        <v>5820</v>
      </c>
    </row>
    <row r="22" spans="1:3">
      <c r="A22" s="10" t="s">
        <v>54</v>
      </c>
      <c r="B22" s="10" t="s">
        <v>55</v>
      </c>
      <c r="C22" s="11">
        <v>5570</v>
      </c>
    </row>
    <row r="23" spans="1:3">
      <c r="A23" s="10" t="s">
        <v>65</v>
      </c>
      <c r="B23" s="10" t="s">
        <v>66</v>
      </c>
      <c r="C23" s="11">
        <v>2861</v>
      </c>
    </row>
    <row r="24" spans="1:3">
      <c r="A24" s="10" t="s">
        <v>67</v>
      </c>
      <c r="B24" s="10" t="s">
        <v>68</v>
      </c>
      <c r="C24" s="11">
        <v>1755</v>
      </c>
    </row>
    <row r="25" spans="1:3">
      <c r="A25" s="10" t="s">
        <v>69</v>
      </c>
      <c r="B25" s="10" t="s">
        <v>27</v>
      </c>
      <c r="C25" s="11">
        <v>665</v>
      </c>
    </row>
    <row r="26" spans="1:3">
      <c r="A26" s="10" t="s">
        <v>72</v>
      </c>
      <c r="B26" s="10" t="s">
        <v>27</v>
      </c>
      <c r="C26" s="11">
        <v>3000</v>
      </c>
    </row>
    <row r="27" spans="1:3">
      <c r="A27" s="10" t="s">
        <v>73</v>
      </c>
      <c r="B27" s="10" t="s">
        <v>47</v>
      </c>
      <c r="C27" s="11">
        <v>400</v>
      </c>
    </row>
    <row r="28" spans="1:3">
      <c r="A28" s="10"/>
      <c r="B28" s="10"/>
      <c r="C28" s="11"/>
    </row>
    <row r="29" spans="1:3" ht="15.75" thickBot="1">
      <c r="A29" s="12" t="s">
        <v>23</v>
      </c>
      <c r="B29" s="12"/>
      <c r="C29" s="13">
        <f>SUM(C13:C28)</f>
        <v>58973</v>
      </c>
    </row>
    <row r="30" spans="1:3" ht="15.75" thickBot="1">
      <c r="A30" s="14" t="s">
        <v>38</v>
      </c>
      <c r="B30" s="15"/>
      <c r="C30" s="16">
        <f>C29/C12</f>
        <v>1156.3333333333333</v>
      </c>
    </row>
    <row r="34" spans="1:3">
      <c r="A34" s="4" t="s">
        <v>56</v>
      </c>
      <c r="B34" s="21">
        <f>C29+C8+G9</f>
        <v>85781</v>
      </c>
    </row>
    <row r="36" spans="1:3">
      <c r="B36" t="s">
        <v>36</v>
      </c>
      <c r="C36" s="5" t="s">
        <v>37</v>
      </c>
    </row>
    <row r="37" spans="1:3">
      <c r="A37" t="s">
        <v>57</v>
      </c>
      <c r="B37" s="5">
        <f>C30</f>
        <v>1156.3333333333333</v>
      </c>
      <c r="C37" s="5">
        <f>C30+G10</f>
        <v>1245.6333333333332</v>
      </c>
    </row>
    <row r="38" spans="1:3">
      <c r="A38" t="s">
        <v>58</v>
      </c>
      <c r="B38" s="5">
        <f>C30+C9</f>
        <v>2362.7833333333333</v>
      </c>
      <c r="C38" s="5">
        <f>B38+G10</f>
        <v>2452.0833333333335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topLeftCell="A49" workbookViewId="0">
      <selection activeCell="B80" sqref="B80"/>
    </sheetView>
  </sheetViews>
  <sheetFormatPr defaultRowHeight="15"/>
  <cols>
    <col min="1" max="1" width="27.42578125" customWidth="1"/>
    <col min="2" max="2" width="11" customWidth="1"/>
  </cols>
  <sheetData>
    <row r="1" spans="1:4" ht="28.5">
      <c r="A1" s="22" t="s">
        <v>59</v>
      </c>
    </row>
    <row r="2" spans="1:4" ht="28.5">
      <c r="A2" s="22" t="s">
        <v>60</v>
      </c>
    </row>
    <row r="3" spans="1:4" s="6" customFormat="1" ht="45.75" thickBot="1">
      <c r="A3" s="6" t="s">
        <v>20</v>
      </c>
      <c r="B3" s="6" t="s">
        <v>32</v>
      </c>
      <c r="C3" s="6" t="s">
        <v>62</v>
      </c>
      <c r="D3" s="6" t="s">
        <v>23</v>
      </c>
    </row>
    <row r="4" spans="1:4" ht="15.75" thickBot="1">
      <c r="A4" s="1" t="s">
        <v>1</v>
      </c>
      <c r="B4" s="1">
        <v>2</v>
      </c>
      <c r="C4" s="5">
        <f>Расходы!B37</f>
        <v>1156.3333333333333</v>
      </c>
      <c r="D4">
        <f>B4*C4</f>
        <v>2312.6666666666665</v>
      </c>
    </row>
    <row r="5" spans="1:4" ht="15.75" thickBot="1">
      <c r="A5" s="1" t="s">
        <v>2</v>
      </c>
      <c r="B5" s="1">
        <v>3</v>
      </c>
      <c r="C5" s="5">
        <f>Расходы!B37</f>
        <v>1156.3333333333333</v>
      </c>
      <c r="D5">
        <f>B5*C5</f>
        <v>3469</v>
      </c>
    </row>
    <row r="6" spans="1:4" ht="15.75" thickBot="1">
      <c r="A6" s="1" t="s">
        <v>3</v>
      </c>
      <c r="B6" s="1">
        <v>2</v>
      </c>
      <c r="C6" s="5">
        <f>Расходы!B37</f>
        <v>1156.3333333333333</v>
      </c>
      <c r="D6">
        <f>B6*C6</f>
        <v>2312.6666666666665</v>
      </c>
    </row>
    <row r="7" spans="1:4" ht="15.75" thickBot="1">
      <c r="A7" s="1" t="s">
        <v>6</v>
      </c>
      <c r="B7" s="1">
        <v>2</v>
      </c>
      <c r="C7" s="5">
        <f>Расходы!B37</f>
        <v>1156.3333333333333</v>
      </c>
      <c r="D7">
        <f t="shared" ref="D7:D51" si="0">B7*C7</f>
        <v>2312.6666666666665</v>
      </c>
    </row>
    <row r="8" spans="1:4" ht="15.75" thickBot="1">
      <c r="A8" s="1" t="s">
        <v>9</v>
      </c>
      <c r="B8" s="1">
        <v>2</v>
      </c>
      <c r="C8" s="5">
        <f>Расходы!B37</f>
        <v>1156.3333333333333</v>
      </c>
      <c r="D8">
        <f t="shared" si="0"/>
        <v>2312.6666666666665</v>
      </c>
    </row>
    <row r="9" spans="1:4" ht="15.75" thickBot="1">
      <c r="A9" s="1" t="s">
        <v>13</v>
      </c>
      <c r="B9" s="1">
        <v>2</v>
      </c>
      <c r="C9" s="5">
        <f>Расходы!B37</f>
        <v>1156.3333333333333</v>
      </c>
      <c r="D9">
        <f t="shared" si="0"/>
        <v>2312.6666666666665</v>
      </c>
    </row>
    <row r="10" spans="1:4" ht="15.75" thickBot="1">
      <c r="A10" s="1" t="s">
        <v>14</v>
      </c>
      <c r="B10" s="1">
        <v>1</v>
      </c>
      <c r="C10" s="5">
        <f>Расходы!B37</f>
        <v>1156.3333333333333</v>
      </c>
      <c r="D10">
        <f t="shared" si="0"/>
        <v>1156.3333333333333</v>
      </c>
    </row>
    <row r="11" spans="1:4" ht="27" thickBot="1">
      <c r="A11" s="1" t="s">
        <v>15</v>
      </c>
      <c r="B11" s="1">
        <v>1</v>
      </c>
      <c r="C11" s="5">
        <f>Расходы!B37</f>
        <v>1156.3333333333333</v>
      </c>
      <c r="D11">
        <f t="shared" si="0"/>
        <v>1156.3333333333333</v>
      </c>
    </row>
    <row r="12" spans="1:4" ht="15.75" thickBot="1">
      <c r="A12" s="1" t="s">
        <v>16</v>
      </c>
      <c r="B12" s="1">
        <v>1</v>
      </c>
      <c r="C12" s="5">
        <f>Расходы!B37</f>
        <v>1156.3333333333333</v>
      </c>
      <c r="D12">
        <f t="shared" si="0"/>
        <v>1156.3333333333333</v>
      </c>
    </row>
    <row r="13" spans="1:4" ht="15.75" thickBot="1">
      <c r="A13" s="1" t="s">
        <v>18</v>
      </c>
      <c r="B13" s="1">
        <v>2</v>
      </c>
      <c r="C13" s="5">
        <f>Расходы!B37</f>
        <v>1156.3333333333333</v>
      </c>
      <c r="D13">
        <f t="shared" si="0"/>
        <v>2312.6666666666665</v>
      </c>
    </row>
    <row r="17" spans="1:4" ht="28.5">
      <c r="A17" s="22" t="s">
        <v>59</v>
      </c>
    </row>
    <row r="18" spans="1:4" ht="28.5">
      <c r="A18" s="22" t="s">
        <v>39</v>
      </c>
    </row>
    <row r="19" spans="1:4" s="6" customFormat="1" ht="45.75" thickBot="1">
      <c r="A19" s="6" t="s">
        <v>20</v>
      </c>
      <c r="B19" s="6" t="s">
        <v>33</v>
      </c>
      <c r="C19" s="6" t="s">
        <v>62</v>
      </c>
      <c r="D19" t="s">
        <v>64</v>
      </c>
    </row>
    <row r="20" spans="1:4" ht="15.75" thickBot="1">
      <c r="A20" s="1" t="s">
        <v>13</v>
      </c>
      <c r="B20" s="2">
        <v>1</v>
      </c>
      <c r="C20" s="5">
        <f>Расходы!B38</f>
        <v>2362.7833333333333</v>
      </c>
      <c r="D20">
        <f t="shared" si="0"/>
        <v>2362.7833333333333</v>
      </c>
    </row>
    <row r="21" spans="1:4" ht="15.75" thickBot="1">
      <c r="A21" s="1" t="s">
        <v>14</v>
      </c>
      <c r="B21" s="2">
        <v>1</v>
      </c>
      <c r="C21" s="5">
        <f>Расходы!B38</f>
        <v>2362.7833333333333</v>
      </c>
      <c r="D21">
        <f t="shared" si="0"/>
        <v>2362.7833333333333</v>
      </c>
    </row>
    <row r="22" spans="1:4" ht="15.75" thickBot="1">
      <c r="A22" s="1" t="s">
        <v>18</v>
      </c>
      <c r="B22" s="2">
        <v>1</v>
      </c>
      <c r="C22" s="5">
        <f>Расходы!B38</f>
        <v>2362.7833333333333</v>
      </c>
      <c r="D22">
        <f>B22*C22</f>
        <v>2362.7833333333333</v>
      </c>
    </row>
    <row r="26" spans="1:4" ht="28.5">
      <c r="A26" s="22" t="s">
        <v>61</v>
      </c>
    </row>
    <row r="27" spans="1:4" ht="28.5">
      <c r="A27" s="22" t="s">
        <v>60</v>
      </c>
    </row>
    <row r="28" spans="1:4" s="6" customFormat="1" ht="45.75" thickBot="1">
      <c r="A28" s="6" t="s">
        <v>20</v>
      </c>
      <c r="B28" s="6" t="s">
        <v>32</v>
      </c>
      <c r="C28" s="6" t="s">
        <v>62</v>
      </c>
      <c r="D28" t="s">
        <v>64</v>
      </c>
    </row>
    <row r="29" spans="1:4" ht="15.75" thickBot="1">
      <c r="A29" s="1" t="s">
        <v>0</v>
      </c>
      <c r="B29" s="1">
        <v>1</v>
      </c>
      <c r="C29" s="5">
        <f>Расходы!C37</f>
        <v>1245.6333333333332</v>
      </c>
      <c r="D29">
        <f t="shared" si="0"/>
        <v>1245.6333333333332</v>
      </c>
    </row>
    <row r="30" spans="1:4" ht="15.75" thickBot="1">
      <c r="A30" s="1" t="s">
        <v>4</v>
      </c>
      <c r="B30" s="1">
        <v>2</v>
      </c>
      <c r="C30" s="5">
        <f>Расходы!C37</f>
        <v>1245.6333333333332</v>
      </c>
      <c r="D30">
        <f t="shared" si="0"/>
        <v>2491.2666666666664</v>
      </c>
    </row>
    <row r="31" spans="1:4" ht="15.75" thickBot="1">
      <c r="A31" s="1" t="s">
        <v>5</v>
      </c>
      <c r="B31" s="1">
        <v>1</v>
      </c>
      <c r="C31" s="5">
        <f>Расходы!C37</f>
        <v>1245.6333333333332</v>
      </c>
      <c r="D31">
        <f t="shared" si="0"/>
        <v>1245.6333333333332</v>
      </c>
    </row>
    <row r="32" spans="1:4" ht="15.75" thickBot="1">
      <c r="A32" s="1" t="s">
        <v>7</v>
      </c>
      <c r="B32" s="1">
        <v>1</v>
      </c>
      <c r="C32" s="5">
        <f>Расходы!C37</f>
        <v>1245.6333333333332</v>
      </c>
      <c r="D32">
        <f t="shared" si="0"/>
        <v>1245.6333333333332</v>
      </c>
    </row>
    <row r="33" spans="1:4" ht="15.75" thickBot="1">
      <c r="A33" s="1" t="s">
        <v>8</v>
      </c>
      <c r="B33" s="1">
        <v>1</v>
      </c>
      <c r="C33" s="5">
        <f>Расходы!C37</f>
        <v>1245.6333333333332</v>
      </c>
      <c r="D33">
        <f t="shared" si="0"/>
        <v>1245.6333333333332</v>
      </c>
    </row>
    <row r="34" spans="1:4" ht="15.75" thickBot="1">
      <c r="A34" s="1" t="s">
        <v>10</v>
      </c>
      <c r="B34" s="1">
        <v>2</v>
      </c>
      <c r="C34" s="5">
        <f>Расходы!C37</f>
        <v>1245.6333333333332</v>
      </c>
      <c r="D34">
        <f t="shared" si="0"/>
        <v>2491.2666666666664</v>
      </c>
    </row>
    <row r="35" spans="1:4" ht="15.75" thickBot="1">
      <c r="A35" s="1" t="s">
        <v>11</v>
      </c>
      <c r="B35" s="1">
        <v>1</v>
      </c>
      <c r="C35" s="5">
        <f>Расходы!C37</f>
        <v>1245.6333333333332</v>
      </c>
      <c r="D35">
        <f t="shared" si="0"/>
        <v>1245.6333333333332</v>
      </c>
    </row>
    <row r="36" spans="1:4" ht="15.75" thickBot="1">
      <c r="A36" s="1" t="s">
        <v>17</v>
      </c>
      <c r="B36" s="1">
        <v>1</v>
      </c>
      <c r="C36" s="5">
        <f>Расходы!C37</f>
        <v>1245.6333333333332</v>
      </c>
      <c r="D36">
        <f t="shared" si="0"/>
        <v>1245.6333333333332</v>
      </c>
    </row>
    <row r="37" spans="1:4" ht="15.75" thickBot="1">
      <c r="A37" s="1" t="s">
        <v>19</v>
      </c>
      <c r="B37" s="1">
        <v>1</v>
      </c>
      <c r="C37" s="5">
        <f>Расходы!C37</f>
        <v>1245.6333333333332</v>
      </c>
      <c r="D37">
        <f t="shared" si="0"/>
        <v>1245.6333333333332</v>
      </c>
    </row>
    <row r="38" spans="1:4">
      <c r="A38" s="23" t="s">
        <v>12</v>
      </c>
      <c r="B38" s="23">
        <v>1</v>
      </c>
      <c r="C38" s="5">
        <f>Расходы!C37</f>
        <v>1245.6333333333332</v>
      </c>
      <c r="D38">
        <f>B38*C38</f>
        <v>1245.6333333333332</v>
      </c>
    </row>
    <row r="39" spans="1:4">
      <c r="A39" s="23" t="s">
        <v>45</v>
      </c>
      <c r="B39" s="23">
        <v>1</v>
      </c>
      <c r="C39" s="5">
        <f>Расходы!C37</f>
        <v>1245.6333333333332</v>
      </c>
      <c r="D39">
        <f>B39*C39</f>
        <v>1245.6333333333332</v>
      </c>
    </row>
    <row r="42" spans="1:4" ht="28.5">
      <c r="A42" s="22" t="s">
        <v>61</v>
      </c>
    </row>
    <row r="43" spans="1:4" ht="28.5">
      <c r="A43" s="22" t="s">
        <v>39</v>
      </c>
    </row>
    <row r="44" spans="1:4" s="6" customFormat="1" ht="45.75" thickBot="1">
      <c r="A44" s="6" t="s">
        <v>20</v>
      </c>
      <c r="B44" s="6" t="s">
        <v>33</v>
      </c>
      <c r="C44" s="6" t="s">
        <v>62</v>
      </c>
      <c r="D44" s="6" t="s">
        <v>64</v>
      </c>
    </row>
    <row r="45" spans="1:4" ht="15.75" thickBot="1">
      <c r="A45" s="1" t="s">
        <v>0</v>
      </c>
      <c r="B45" s="2">
        <v>2</v>
      </c>
      <c r="C45" s="5">
        <f>Расходы!C38</f>
        <v>2452.0833333333335</v>
      </c>
      <c r="D45">
        <f t="shared" si="0"/>
        <v>4904.166666666667</v>
      </c>
    </row>
    <row r="46" spans="1:4" ht="15.75" thickBot="1">
      <c r="A46" s="1" t="s">
        <v>4</v>
      </c>
      <c r="B46" s="2">
        <v>2</v>
      </c>
      <c r="C46" s="5">
        <f>Расходы!C38</f>
        <v>2452.0833333333335</v>
      </c>
      <c r="D46">
        <f t="shared" si="0"/>
        <v>4904.166666666667</v>
      </c>
    </row>
    <row r="47" spans="1:4" ht="15.75" thickBot="1">
      <c r="A47" s="1" t="s">
        <v>5</v>
      </c>
      <c r="B47" s="2">
        <v>2</v>
      </c>
      <c r="C47" s="5">
        <f>Расходы!C38</f>
        <v>2452.0833333333335</v>
      </c>
      <c r="D47">
        <f t="shared" si="0"/>
        <v>4904.166666666667</v>
      </c>
    </row>
    <row r="48" spans="1:4" ht="15.75" thickBot="1">
      <c r="A48" s="1" t="s">
        <v>7</v>
      </c>
      <c r="B48" s="2">
        <v>2</v>
      </c>
      <c r="C48" s="5">
        <f>Расходы!C38</f>
        <v>2452.0833333333335</v>
      </c>
      <c r="D48">
        <f t="shared" si="0"/>
        <v>4904.166666666667</v>
      </c>
    </row>
    <row r="49" spans="1:4" ht="15.75" thickBot="1">
      <c r="A49" s="1" t="s">
        <v>8</v>
      </c>
      <c r="B49" s="2">
        <v>1</v>
      </c>
      <c r="C49" s="5">
        <f>Расходы!C38</f>
        <v>2452.0833333333335</v>
      </c>
      <c r="D49">
        <f t="shared" si="0"/>
        <v>2452.0833333333335</v>
      </c>
    </row>
    <row r="50" spans="1:4" ht="15.75" thickBot="1">
      <c r="A50" s="1" t="s">
        <v>10</v>
      </c>
      <c r="B50" s="2">
        <v>2</v>
      </c>
      <c r="C50" s="5">
        <f>Расходы!C38</f>
        <v>2452.0833333333335</v>
      </c>
      <c r="D50">
        <f t="shared" si="0"/>
        <v>4904.166666666667</v>
      </c>
    </row>
    <row r="51" spans="1:4" ht="15.75" thickBot="1">
      <c r="A51" s="1" t="s">
        <v>11</v>
      </c>
      <c r="B51" s="2">
        <v>2</v>
      </c>
      <c r="C51" s="5">
        <f>Расходы!C38</f>
        <v>2452.0833333333335</v>
      </c>
      <c r="D51">
        <f t="shared" si="0"/>
        <v>4904.166666666667</v>
      </c>
    </row>
    <row r="52" spans="1:4" ht="15.75" thickBot="1">
      <c r="A52" s="1" t="s">
        <v>19</v>
      </c>
      <c r="B52" s="2">
        <v>2</v>
      </c>
      <c r="C52" s="5">
        <f>Расходы!C38</f>
        <v>2452.0833333333335</v>
      </c>
      <c r="D52">
        <f>B52*C52</f>
        <v>4904.166666666667</v>
      </c>
    </row>
    <row r="53" spans="1:4">
      <c r="A53" s="23" t="s">
        <v>12</v>
      </c>
      <c r="B53" s="24">
        <v>1</v>
      </c>
      <c r="C53" s="5">
        <f>Расходы!C38</f>
        <v>2452.0833333333335</v>
      </c>
      <c r="D53">
        <f>B53*C53</f>
        <v>2452.0833333333335</v>
      </c>
    </row>
    <row r="54" spans="1:4">
      <c r="A54" s="23" t="s">
        <v>45</v>
      </c>
      <c r="B54" s="24">
        <v>1</v>
      </c>
      <c r="C54" s="5">
        <f>Расходы!C38</f>
        <v>2452.0833333333335</v>
      </c>
      <c r="D54">
        <f>B54*C54</f>
        <v>2452.0833333333335</v>
      </c>
    </row>
    <row r="57" spans="1:4" ht="15.75" thickBot="1">
      <c r="A57" t="s">
        <v>63</v>
      </c>
    </row>
    <row r="58" spans="1:4" ht="15.75" thickBot="1">
      <c r="A58" s="1" t="s">
        <v>0</v>
      </c>
      <c r="B58" s="25">
        <f>D45+D29</f>
        <v>6149.8</v>
      </c>
    </row>
    <row r="59" spans="1:4" ht="15.75" thickBot="1">
      <c r="A59" s="1" t="s">
        <v>1</v>
      </c>
      <c r="B59" s="25">
        <f>D4</f>
        <v>2312.6666666666665</v>
      </c>
    </row>
    <row r="60" spans="1:4" ht="15.75" thickBot="1">
      <c r="A60" s="1" t="s">
        <v>2</v>
      </c>
      <c r="B60" s="25">
        <f>D5</f>
        <v>3469</v>
      </c>
    </row>
    <row r="61" spans="1:4" ht="15.75" thickBot="1">
      <c r="A61" s="1" t="s">
        <v>3</v>
      </c>
      <c r="B61" s="25">
        <f>D6</f>
        <v>2312.6666666666665</v>
      </c>
    </row>
    <row r="62" spans="1:4" ht="15.75" thickBot="1">
      <c r="A62" s="1" t="s">
        <v>4</v>
      </c>
      <c r="B62" s="25">
        <f>D30+D46</f>
        <v>7395.4333333333334</v>
      </c>
    </row>
    <row r="63" spans="1:4" ht="15.75" thickBot="1">
      <c r="A63" s="1" t="s">
        <v>5</v>
      </c>
      <c r="B63" s="25">
        <f>D31+D47</f>
        <v>6149.8</v>
      </c>
    </row>
    <row r="64" spans="1:4" ht="15.75" thickBot="1">
      <c r="A64" s="1" t="s">
        <v>6</v>
      </c>
      <c r="B64" s="25">
        <f>D7</f>
        <v>2312.6666666666665</v>
      </c>
    </row>
    <row r="65" spans="1:5" ht="15.75" thickBot="1">
      <c r="A65" s="1" t="s">
        <v>7</v>
      </c>
      <c r="B65" s="25">
        <f>D32+D48</f>
        <v>6149.8</v>
      </c>
    </row>
    <row r="66" spans="1:5" ht="15.75" thickBot="1">
      <c r="A66" s="1" t="s">
        <v>8</v>
      </c>
      <c r="B66" s="25">
        <f>D33+D49</f>
        <v>3697.7166666666667</v>
      </c>
    </row>
    <row r="67" spans="1:5" ht="15.75" thickBot="1">
      <c r="A67" s="1" t="s">
        <v>9</v>
      </c>
      <c r="B67" s="25">
        <f>D8</f>
        <v>2312.6666666666665</v>
      </c>
    </row>
    <row r="68" spans="1:5" ht="15.75" thickBot="1">
      <c r="A68" s="1" t="s">
        <v>10</v>
      </c>
      <c r="B68" s="25">
        <f>D34+D50</f>
        <v>7395.4333333333334</v>
      </c>
    </row>
    <row r="69" spans="1:5" ht="15.75" thickBot="1">
      <c r="A69" s="1" t="s">
        <v>11</v>
      </c>
      <c r="B69" s="25">
        <f>D35+D51</f>
        <v>6149.8</v>
      </c>
    </row>
    <row r="70" spans="1:5" ht="15.75" thickBot="1">
      <c r="A70" s="1" t="s">
        <v>12</v>
      </c>
      <c r="B70" s="25">
        <f>D53+D38</f>
        <v>3697.7166666666667</v>
      </c>
    </row>
    <row r="71" spans="1:5" ht="15.75" thickBot="1">
      <c r="A71" s="1" t="s">
        <v>13</v>
      </c>
      <c r="B71" s="25">
        <f>D9+D20</f>
        <v>4675.45</v>
      </c>
    </row>
    <row r="72" spans="1:5" ht="15.75" thickBot="1">
      <c r="A72" s="1" t="s">
        <v>14</v>
      </c>
      <c r="B72" s="25">
        <f>D10+D21</f>
        <v>3519.1166666666668</v>
      </c>
    </row>
    <row r="73" spans="1:5" ht="27" thickBot="1">
      <c r="A73" s="1" t="s">
        <v>15</v>
      </c>
      <c r="B73" s="25">
        <f>D11</f>
        <v>1156.3333333333333</v>
      </c>
    </row>
    <row r="74" spans="1:5" ht="15.75" thickBot="1">
      <c r="A74" s="1" t="s">
        <v>16</v>
      </c>
      <c r="B74" s="25">
        <f>D12</f>
        <v>1156.3333333333333</v>
      </c>
    </row>
    <row r="75" spans="1:5" ht="15.75" thickBot="1">
      <c r="A75" s="1" t="s">
        <v>17</v>
      </c>
      <c r="B75" s="25">
        <f>D36</f>
        <v>1245.6333333333332</v>
      </c>
    </row>
    <row r="76" spans="1:5" ht="15.75" thickBot="1">
      <c r="A76" s="1" t="s">
        <v>19</v>
      </c>
      <c r="B76" s="25">
        <f>D37+D52</f>
        <v>6149.8</v>
      </c>
    </row>
    <row r="77" spans="1:5" ht="15.75" thickBot="1">
      <c r="A77" s="1" t="s">
        <v>18</v>
      </c>
      <c r="B77" s="25">
        <f>D13+D22</f>
        <v>4675.45</v>
      </c>
    </row>
    <row r="78" spans="1:5">
      <c r="A78" s="18" t="s">
        <v>45</v>
      </c>
      <c r="B78" s="25">
        <f>D54+D39</f>
        <v>3697.7166666666667</v>
      </c>
    </row>
    <row r="79" spans="1:5">
      <c r="B79" s="25">
        <f>SUM(B58:B78)</f>
        <v>85780.999999999985</v>
      </c>
      <c r="E79" s="5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</vt:lpstr>
      <vt:lpstr>Расходы</vt:lpstr>
      <vt:lpstr>Деньги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2017-05-20T07:35:38Z</dcterms:modified>
</cp:coreProperties>
</file>